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645"/>
  </bookViews>
  <sheets>
    <sheet name="HGCAD锥壳展开计算" sheetId="1" r:id="rId1"/>
  </sheets>
  <calcPr calcId="145621"/>
</workbook>
</file>

<file path=xl/calcChain.xml><?xml version="1.0" encoding="utf-8"?>
<calcChain xmlns="http://schemas.openxmlformats.org/spreadsheetml/2006/main">
  <c r="D13" i="1" l="1"/>
  <c r="D12" i="1"/>
  <c r="D10" i="1" l="1"/>
  <c r="D11" i="1" l="1"/>
  <c r="D15" i="1" l="1"/>
  <c r="D14" i="1"/>
</calcChain>
</file>

<file path=xl/sharedStrings.xml><?xml version="1.0" encoding="utf-8"?>
<sst xmlns="http://schemas.openxmlformats.org/spreadsheetml/2006/main" count="17" uniqueCount="17">
  <si>
    <t>大端直边（H）</t>
    <phoneticPr fontId="1" type="noConversion"/>
  </si>
  <si>
    <t>小端直边（h）</t>
    <phoneticPr fontId="1" type="noConversion"/>
  </si>
  <si>
    <t>锥壳长度（L）</t>
    <phoneticPr fontId="1" type="noConversion"/>
  </si>
  <si>
    <t>锥壳厚度（δ）</t>
    <phoneticPr fontId="1" type="noConversion"/>
  </si>
  <si>
    <t>理
论
计
算
值</t>
    <phoneticPr fontId="1" type="noConversion"/>
  </si>
  <si>
    <t>参
数
输
入</t>
    <phoneticPr fontId="1" type="noConversion"/>
  </si>
  <si>
    <t>扇形角度（β°）</t>
    <phoneticPr fontId="1" type="noConversion"/>
  </si>
  <si>
    <t>小端内径（di）</t>
    <phoneticPr fontId="1" type="noConversion"/>
  </si>
  <si>
    <t>大端内径（Di）</t>
    <phoneticPr fontId="1" type="noConversion"/>
  </si>
  <si>
    <t>大端拐角（R）</t>
    <phoneticPr fontId="1" type="noConversion"/>
  </si>
  <si>
    <t>小端拐角（r）</t>
    <phoneticPr fontId="1" type="noConversion"/>
  </si>
  <si>
    <t>锥壳顶角（α°）</t>
    <phoneticPr fontId="1" type="noConversion"/>
  </si>
  <si>
    <t>扇形外半径（Rs）</t>
    <phoneticPr fontId="1" type="noConversion"/>
  </si>
  <si>
    <t>扇形内半经（rs）</t>
    <phoneticPr fontId="1" type="noConversion"/>
  </si>
  <si>
    <r>
      <t>扇形外弧长（A</t>
    </r>
    <r>
      <rPr>
        <sz val="9"/>
        <color theme="1"/>
        <rFont val="宋体"/>
        <family val="3"/>
        <charset val="134"/>
        <scheme val="minor"/>
      </rPr>
      <t>Rs</t>
    </r>
    <r>
      <rPr>
        <sz val="11"/>
        <color theme="1"/>
        <rFont val="宋体"/>
        <family val="3"/>
        <charset val="134"/>
        <scheme val="minor"/>
      </rPr>
      <t>）</t>
    </r>
    <phoneticPr fontId="1" type="noConversion"/>
  </si>
  <si>
    <r>
      <t>扇形内弧长（A</t>
    </r>
    <r>
      <rPr>
        <sz val="10"/>
        <color theme="1"/>
        <rFont val="宋体"/>
        <family val="3"/>
        <charset val="134"/>
        <scheme val="minor"/>
      </rPr>
      <t>r</t>
    </r>
    <r>
      <rPr>
        <sz val="9"/>
        <color theme="1"/>
        <rFont val="宋体"/>
        <family val="3"/>
        <charset val="134"/>
        <scheme val="minor"/>
      </rPr>
      <t>s</t>
    </r>
    <r>
      <rPr>
        <sz val="11"/>
        <color theme="1"/>
        <rFont val="宋体"/>
        <family val="3"/>
        <charset val="134"/>
        <scheme val="minor"/>
      </rPr>
      <t>）</t>
    </r>
    <phoneticPr fontId="1" type="noConversion"/>
  </si>
  <si>
    <r>
      <t xml:space="preserve">HGCAD锥壳展开计算V2.1版
</t>
    </r>
    <r>
      <rPr>
        <sz val="9"/>
        <color theme="1"/>
        <rFont val="宋体"/>
        <family val="3"/>
        <charset val="134"/>
        <scheme val="minor"/>
      </rPr>
      <t>2015.07.31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</si>
</sst>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0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11"/>
      <color rgb="FF00B05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3" fillId="0" borderId="0" xfId="0" applyNumberFormat="1" applyFont="1" applyAlignment="1" applyProtection="1">
      <alignment horizontal="right" vertical="center"/>
      <protection hidden="1"/>
    </xf>
    <xf numFmtId="176" fontId="8" fillId="0" borderId="0" xfId="0" applyNumberFormat="1" applyFont="1" applyAlignment="1" applyProtection="1">
      <alignment horizontal="right" vertical="center"/>
      <protection hidden="1"/>
    </xf>
    <xf numFmtId="177" fontId="0" fillId="0" borderId="0" xfId="0" applyNumberFormat="1" applyAlignment="1">
      <alignment horizontal="right" vertical="center"/>
    </xf>
    <xf numFmtId="2" fontId="3" fillId="0" borderId="0" xfId="0" applyNumberFormat="1" applyFon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11415</xdr:colOff>
      <xdr:row>14</xdr:row>
      <xdr:rowOff>274670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4790" cy="4437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115" zoomScaleNormal="115" workbookViewId="0">
      <selection activeCell="C18" sqref="C18"/>
    </sheetView>
  </sheetViews>
  <sheetFormatPr defaultRowHeight="13.5" x14ac:dyDescent="0.15"/>
  <cols>
    <col min="1" max="1" width="54.375" customWidth="1"/>
    <col min="2" max="2" width="6.5" customWidth="1"/>
    <col min="3" max="3" width="16.875" customWidth="1"/>
    <col min="4" max="4" width="10.125" customWidth="1"/>
    <col min="5" max="6" width="15.625" style="8" customWidth="1"/>
    <col min="7" max="7" width="15" customWidth="1"/>
  </cols>
  <sheetData>
    <row r="1" spans="1:7" ht="35.25" customHeight="1" x14ac:dyDescent="0.15">
      <c r="A1" s="23"/>
      <c r="B1" s="24" t="s">
        <v>16</v>
      </c>
      <c r="C1" s="25"/>
      <c r="D1" s="25"/>
      <c r="E1" s="13"/>
    </row>
    <row r="2" spans="1:7" ht="22.5" customHeight="1" x14ac:dyDescent="0.15">
      <c r="A2" s="23"/>
      <c r="B2" s="22" t="s">
        <v>5</v>
      </c>
      <c r="C2" s="7" t="s">
        <v>11</v>
      </c>
      <c r="D2" s="9">
        <v>59.277700000000003</v>
      </c>
      <c r="E2" s="17"/>
    </row>
    <row r="3" spans="1:7" ht="22.5" customHeight="1" x14ac:dyDescent="0.15">
      <c r="A3" s="23"/>
      <c r="B3" s="22"/>
      <c r="C3" s="7" t="s">
        <v>3</v>
      </c>
      <c r="D3" s="9">
        <v>6</v>
      </c>
      <c r="E3" s="17"/>
    </row>
    <row r="4" spans="1:7" ht="22.5" customHeight="1" x14ac:dyDescent="0.15">
      <c r="A4" s="23"/>
      <c r="B4" s="23"/>
      <c r="C4" s="6" t="s">
        <v>8</v>
      </c>
      <c r="D4" s="10">
        <v>496</v>
      </c>
      <c r="E4" s="17"/>
    </row>
    <row r="5" spans="1:7" ht="22.5" customHeight="1" x14ac:dyDescent="0.15">
      <c r="A5" s="23"/>
      <c r="B5" s="23"/>
      <c r="C5" s="4" t="s">
        <v>9</v>
      </c>
      <c r="D5" s="11">
        <v>50</v>
      </c>
      <c r="E5" s="17"/>
    </row>
    <row r="6" spans="1:7" ht="22.5" customHeight="1" x14ac:dyDescent="0.15">
      <c r="A6" s="23"/>
      <c r="B6" s="23"/>
      <c r="C6" s="5" t="s">
        <v>0</v>
      </c>
      <c r="D6" s="12">
        <v>25</v>
      </c>
      <c r="E6" s="17"/>
    </row>
    <row r="7" spans="1:7" ht="22.5" customHeight="1" x14ac:dyDescent="0.15">
      <c r="A7" s="23"/>
      <c r="B7" s="23"/>
      <c r="C7" s="3" t="s">
        <v>7</v>
      </c>
      <c r="D7" s="11">
        <v>261</v>
      </c>
      <c r="E7" s="17"/>
    </row>
    <row r="8" spans="1:7" ht="22.5" customHeight="1" x14ac:dyDescent="0.15">
      <c r="A8" s="23"/>
      <c r="B8" s="23"/>
      <c r="C8" s="4" t="s">
        <v>10</v>
      </c>
      <c r="D8" s="11">
        <v>30</v>
      </c>
      <c r="E8" s="17"/>
    </row>
    <row r="9" spans="1:7" ht="22.5" customHeight="1" x14ac:dyDescent="0.15">
      <c r="A9" s="23"/>
      <c r="B9" s="23"/>
      <c r="C9" s="5" t="s">
        <v>1</v>
      </c>
      <c r="D9" s="12">
        <v>25</v>
      </c>
      <c r="E9" s="17"/>
      <c r="F9" s="16"/>
    </row>
    <row r="10" spans="1:7" ht="22.5" customHeight="1" x14ac:dyDescent="0.15">
      <c r="A10" s="23"/>
      <c r="B10" s="22" t="s">
        <v>4</v>
      </c>
      <c r="C10" s="1" t="s">
        <v>2</v>
      </c>
      <c r="D10" s="18">
        <f>(D4-D7)/2/TAN(D2/360*PI())-IF(D5+D8=0,0,(D5+D8+IF(D8=0,0,D3))*(1-COS(D2/360*PI()))/TAN(D2/360*PI())-(D5+D8+IF(D8=0,0,D3))*SIN(D2/360*PI()))+D6+D9</f>
        <v>279.26461608295517</v>
      </c>
      <c r="E10" s="20"/>
    </row>
    <row r="11" spans="1:7" ht="22.5" customHeight="1" x14ac:dyDescent="0.15">
      <c r="A11" s="23"/>
      <c r="B11" s="22"/>
      <c r="C11" s="2" t="s">
        <v>6</v>
      </c>
      <c r="D11" s="21">
        <f>360*SIN(D2/360*PI())</f>
        <v>178.03127630968453</v>
      </c>
      <c r="E11" s="20"/>
    </row>
    <row r="12" spans="1:7" ht="22.5" customHeight="1" x14ac:dyDescent="0.15">
      <c r="A12" s="23"/>
      <c r="B12" s="22"/>
      <c r="C12" s="2" t="s">
        <v>12</v>
      </c>
      <c r="D12" s="18">
        <f>(D4+IF(D5=0,D3*COS(D2/360*PI()),0))/2/SIN(D2/360*PI())-IF(D5=0,0,(D5-(D5+D3/2)*COS(D2/360*PI()))/SIN(D2/360*PI())-(D5+D3/2)*D2/360*PI())+D6</f>
        <v>545.94550161391896</v>
      </c>
      <c r="E12" s="20"/>
    </row>
    <row r="13" spans="1:7" ht="22.5" customHeight="1" x14ac:dyDescent="0.15">
      <c r="A13" s="23"/>
      <c r="B13" s="22"/>
      <c r="C13" s="2" t="s">
        <v>13</v>
      </c>
      <c r="D13" s="18">
        <f>(D7+IF(D8=0,D3*COS(D2/360*PI()),0))/2/SIN(D2/360*PI())+IF(D8=0,0,((D8+D3)-(D8+D3/2)*COS(D2/360*PI()))/SIN(D2/360*PI())-(D8+D3/2)*D2/360*PI())-D9</f>
        <v>236.61276078491119</v>
      </c>
      <c r="E13" s="20"/>
      <c r="G13" s="15"/>
    </row>
    <row r="14" spans="1:7" ht="22.5" customHeight="1" x14ac:dyDescent="0.15">
      <c r="A14" s="23"/>
      <c r="B14" s="22"/>
      <c r="C14" s="2" t="s">
        <v>14</v>
      </c>
      <c r="D14" s="19">
        <f>D12*D11/180*PI()</f>
        <v>1696.3793018238691</v>
      </c>
      <c r="E14" s="20"/>
      <c r="F14" s="14"/>
    </row>
    <row r="15" spans="1:7" ht="22.5" customHeight="1" x14ac:dyDescent="0.15">
      <c r="A15" s="23"/>
      <c r="B15" s="22"/>
      <c r="C15" s="2" t="s">
        <v>15</v>
      </c>
      <c r="D15" s="19">
        <f>D13*D11/180*PI()</f>
        <v>735.2107284634734</v>
      </c>
      <c r="E15" s="20"/>
      <c r="F15" s="14"/>
    </row>
  </sheetData>
  <sheetProtection password="88DA" sheet="1" objects="1" scenarios="1"/>
  <mergeCells count="4">
    <mergeCell ref="B2:B9"/>
    <mergeCell ref="B1:D1"/>
    <mergeCell ref="B10:B15"/>
    <mergeCell ref="A1:A1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HGCAD锥壳展开计算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wang</cp:lastModifiedBy>
  <cp:lastPrinted>2019-03-05T08:10:33Z</cp:lastPrinted>
  <dcterms:created xsi:type="dcterms:W3CDTF">2013-09-11T23:52:57Z</dcterms:created>
  <dcterms:modified xsi:type="dcterms:W3CDTF">2021-01-05T08:22:57Z</dcterms:modified>
</cp:coreProperties>
</file>